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2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Q43" i="7" l="1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R8" i="7" l="1"/>
  <c r="R11" i="7"/>
  <c r="R18" i="7"/>
  <c r="R21" i="7"/>
  <c r="R9" i="7"/>
  <c r="R10" i="7"/>
  <c r="R12" i="7"/>
  <c r="R13" i="7"/>
  <c r="R14" i="7"/>
  <c r="R15" i="7"/>
  <c r="R19" i="7"/>
  <c r="R20" i="7"/>
  <c r="R7" i="7"/>
  <c r="R17" i="7"/>
  <c r="P37" i="7" l="1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I35" i="7"/>
  <c r="H35" i="7"/>
  <c r="H43" i="7" s="1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Q37" i="7"/>
  <c r="Q34" i="7"/>
  <c r="Q33" i="7"/>
  <c r="Q30" i="7"/>
  <c r="Q29" i="7"/>
  <c r="Q28" i="7"/>
  <c r="C40" i="7" l="1"/>
  <c r="E42" i="7"/>
  <c r="P43" i="7"/>
  <c r="N39" i="7"/>
  <c r="J43" i="7"/>
  <c r="K42" i="7"/>
  <c r="G42" i="7"/>
  <c r="D42" i="7"/>
  <c r="N40" i="7"/>
  <c r="O40" i="7"/>
  <c r="N43" i="7"/>
  <c r="J42" i="7"/>
  <c r="O42" i="7"/>
  <c r="L41" i="7"/>
  <c r="L39" i="7"/>
  <c r="I41" i="7"/>
  <c r="L40" i="7"/>
  <c r="F42" i="7"/>
  <c r="H41" i="7"/>
  <c r="F41" i="7"/>
  <c r="E43" i="7"/>
  <c r="C38" i="7"/>
  <c r="J38" i="7"/>
  <c r="D40" i="7"/>
  <c r="P42" i="7"/>
  <c r="G39" i="7"/>
  <c r="E40" i="7"/>
  <c r="K41" i="7"/>
  <c r="F38" i="7"/>
  <c r="K43" i="7"/>
  <c r="D38" i="7"/>
  <c r="H38" i="7"/>
  <c r="D43" i="7"/>
  <c r="H40" i="7"/>
  <c r="E38" i="7"/>
  <c r="F40" i="7"/>
  <c r="I38" i="7"/>
  <c r="O38" i="7"/>
  <c r="M40" i="7"/>
  <c r="I39" i="7"/>
  <c r="G38" i="7"/>
  <c r="J39" i="7"/>
  <c r="N42" i="7"/>
  <c r="J41" i="7"/>
  <c r="M39" i="7"/>
  <c r="P38" i="7"/>
  <c r="N41" i="7"/>
  <c r="F43" i="7"/>
  <c r="K38" i="7"/>
  <c r="I40" i="7"/>
  <c r="O41" i="7"/>
  <c r="G43" i="7"/>
  <c r="G41" i="7"/>
  <c r="L38" i="7"/>
  <c r="J40" i="7"/>
  <c r="P41" i="7"/>
  <c r="E39" i="7"/>
  <c r="K40" i="7"/>
  <c r="I43" i="7"/>
  <c r="L42" i="7"/>
  <c r="M42" i="7"/>
  <c r="O43" i="7"/>
  <c r="C41" i="7"/>
  <c r="C39" i="7"/>
  <c r="C42" i="7"/>
  <c r="N38" i="7"/>
  <c r="G40" i="7"/>
  <c r="D39" i="7"/>
  <c r="M41" i="7"/>
  <c r="Q32" i="7"/>
  <c r="F39" i="7"/>
  <c r="C43" i="7"/>
  <c r="H39" i="7"/>
  <c r="M38" i="7"/>
  <c r="Q31" i="7"/>
  <c r="Q36" i="7"/>
  <c r="K39" i="7"/>
  <c r="P40" i="7"/>
  <c r="Q35" i="7"/>
  <c r="O39" i="7"/>
  <c r="P39" i="7"/>
  <c r="D41" i="7"/>
  <c r="H42" i="7"/>
  <c r="L43" i="7"/>
  <c r="E41" i="7"/>
  <c r="I42" i="7"/>
  <c r="M43" i="7"/>
  <c r="Q42" i="7" l="1"/>
  <c r="Q41" i="7"/>
  <c r="Q38" i="7"/>
  <c r="R36" i="7" s="1"/>
  <c r="Q40" i="7"/>
  <c r="Q39" i="7"/>
  <c r="R32" i="7" l="1"/>
  <c r="R31" i="7"/>
  <c r="R35" i="7"/>
  <c r="R28" i="7"/>
  <c r="R34" i="7"/>
  <c r="R33" i="7"/>
  <c r="R30" i="7"/>
  <c r="R29" i="7"/>
  <c r="R37" i="7"/>
  <c r="R43" i="7"/>
  <c r="R40" i="7" l="1"/>
  <c r="R39" i="7"/>
  <c r="R41" i="7"/>
  <c r="R42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<sst xmlns="http://schemas.openxmlformats.org/spreadsheetml/2006/main" count="89" uniqueCount="43">
  <si>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</si>
  <si>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</si>
  <si>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</si>
  <si>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</si>
  <si>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</si>
  <si>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</si>
  <si>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</si>
  <si>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</si>
  <si>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</si>
  <si>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</si>
  <si>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</si>
  <si>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</si>
  <si>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</si>
  <si>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</si>
  <si>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</si>
  <si>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</si>
  <si>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</si>
  <si>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</si>
  <si>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</si>
  <si>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</si>
  <si>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</si>
  <si>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</si>
  <si>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</si>
  <si>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</si>
  <si>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</si>
  <si>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</si>
  <si>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</si>
  <si>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</si>
  <si>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</si>
  <si>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</si>
  <si>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</si>
  <si>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</si>
  <si>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</si>
  <si>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</si>
  <si>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</si>
  <si>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</si>
  <si>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</si>
  <si>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</si>
  <si>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</si>
  <si>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</si>
  <si>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</si>
  <si>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- 3. čtvrtletí 2022 podle délky trvání</t>
  </si>
  <si>
    <t>Počet obyvatel k 1.1.2022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</si>
</sst>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0" fontId="13" fillId="3" borderId="0" applyNumberFormat="0" applyBorder="0" applyAlignment="0" applyProtection="0"/>
    <xf numFmtId="49" fontId="2" fillId="0" borderId="0">
      <alignment horizontal="left" vertical="center" wrapText="1"/>
    </xf>
    <xf numFmtId="49" fontId="2" fillId="0" borderId="1">
      <alignment wrapText="1"/>
    </xf>
  </cellStyleXfs>
  <cellXfs count="100">
    <xf numFmtId="0" fontId="0" fillId="0" borderId="0" xfId="0"/>
    <xf numFmtId="3" fontId="14" fillId="0" borderId="1" xfId="8" applyFont="1" applyBorder="1">
      <alignment vertical="center"/>
    </xf>
    <xf numFmtId="3" fontId="15" fillId="0" borderId="1" xfId="8" applyFont="1" applyBorder="1">
      <alignment vertical="center"/>
    </xf>
    <xf numFmtId="0" fontId="16" fillId="5" borderId="13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vertical="center"/>
    </xf>
    <xf numFmtId="0" fontId="16" fillId="5" borderId="30" xfId="0" applyFont="1" applyFill="1" applyBorder="1" applyAlignment="1">
      <alignment vertical="center" wrapText="1"/>
    </xf>
    <xf numFmtId="3" fontId="18" fillId="6" borderId="31" xfId="0" applyNumberFormat="1" applyFont="1" applyFill="1" applyBorder="1" applyAlignment="1">
      <alignment horizontal="right" vertical="center" wrapText="1"/>
    </xf>
    <xf numFmtId="3" fontId="18" fillId="6" borderId="35" xfId="0" applyNumberFormat="1" applyFont="1" applyFill="1" applyBorder="1" applyAlignment="1">
      <alignment horizontal="right" vertical="center" wrapText="1"/>
    </xf>
    <xf numFmtId="3" fontId="18" fillId="6" borderId="36" xfId="0" applyNumberFormat="1" applyFont="1" applyFill="1" applyBorder="1" applyAlignment="1">
      <alignment horizontal="right" vertical="center" wrapText="1"/>
    </xf>
    <xf numFmtId="3" fontId="18" fillId="6" borderId="29" xfId="0" applyNumberFormat="1" applyFont="1" applyFill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 wrapText="1"/>
    </xf>
    <xf numFmtId="10" fontId="19" fillId="2" borderId="29" xfId="9" applyNumberFormat="1" applyFont="1" applyFill="1" applyBorder="1" applyAlignment="1" applyProtection="1">
      <alignment horizontal="right" vertical="center" indent="1"/>
    </xf>
    <xf numFmtId="3" fontId="11" fillId="4" borderId="28" xfId="8" applyNumberFormat="1" applyFont="1" applyFill="1" applyBorder="1" applyAlignment="1" applyProtection="1">
      <alignment horizontal="right" vertical="center"/>
    </xf>
    <xf numFmtId="3" fontId="11" fillId="4" borderId="25" xfId="8" applyNumberFormat="1" applyFont="1" applyFill="1" applyBorder="1" applyAlignment="1" applyProtection="1">
      <alignment horizontal="right" vertical="center"/>
    </xf>
    <xf numFmtId="3" fontId="15" fillId="0" borderId="10" xfId="8" applyFont="1" applyBorder="1" applyAlignment="1" applyProtection="1">
      <alignment horizontal="center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5" fillId="0" borderId="11" xfId="8" applyFont="1" applyBorder="1" applyAlignment="1" applyProtection="1">
      <alignment horizontal="center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center" vertical="center"/>
    </xf>
    <xf numFmtId="3" fontId="11" fillId="0" borderId="22" xfId="8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center" vertical="center"/>
    </xf>
    <xf numFmtId="3" fontId="11" fillId="0" borderId="23" xfId="8" applyNumberFormat="1" applyFont="1" applyBorder="1" applyAlignment="1" applyProtection="1">
      <alignment horizontal="right" vertical="center"/>
    </xf>
    <xf numFmtId="3" fontId="11" fillId="0" borderId="1" xfId="8" applyFont="1" applyBorder="1">
      <alignment vertical="center"/>
    </xf>
    <xf numFmtId="3" fontId="11" fillId="0" borderId="1" xfId="8" applyFont="1" applyBorder="1" applyAlignment="1">
      <alignment horizontal="center" vertical="center"/>
    </xf>
    <xf numFmtId="3" fontId="15" fillId="0" borderId="1" xfId="8" applyFont="1" applyBorder="1" applyAlignment="1">
      <alignment horizontal="center" vertical="center"/>
    </xf>
    <xf numFmtId="3" fontId="15" fillId="0" borderId="10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7" fillId="0" borderId="0" xfId="8">
      <alignment vertical="center"/>
    </xf>
    <xf numFmtId="3" fontId="7" fillId="0" borderId="0" xfId="8" applyFont="1" applyAlignment="1">
      <alignment vertical="center"/>
    </xf>
    <xf numFmtId="3" fontId="7" fillId="0" borderId="0" xfId="8" applyFont="1" applyAlignment="1" applyProtection="1">
      <alignment vertical="center"/>
    </xf>
    <xf numFmtId="3" fontId="23" fillId="0" borderId="0" xfId="8" applyFont="1" applyAlignment="1" applyProtection="1">
      <alignment vertical="center"/>
    </xf>
    <xf numFmtId="3" fontId="25" fillId="0" borderId="18" xfId="8" applyNumberFormat="1" applyFont="1" applyBorder="1" applyAlignment="1" applyProtection="1">
      <alignment horizontal="right" vertical="center" indent="1"/>
      <protection locked="0"/>
    </xf>
    <xf numFmtId="3" fontId="25" fillId="0" borderId="24" xfId="8" applyNumberFormat="1" applyFont="1" applyBorder="1" applyAlignment="1" applyProtection="1">
      <alignment horizontal="right" vertical="center" indent="1"/>
      <protection locked="0"/>
    </xf>
    <xf numFmtId="3" fontId="25" fillId="0" borderId="19" xfId="8" applyNumberFormat="1" applyFont="1" applyBorder="1" applyAlignment="1" applyProtection="1">
      <alignment horizontal="right" vertical="center" indent="1"/>
      <protection locked="0"/>
    </xf>
    <xf numFmtId="3" fontId="25" fillId="0" borderId="21" xfId="8" applyNumberFormat="1" applyFont="1" applyBorder="1" applyAlignment="1" applyProtection="1">
      <alignment horizontal="right" vertical="center" indent="1"/>
      <protection locked="0"/>
    </xf>
    <xf numFmtId="3" fontId="15" fillId="0" borderId="18" xfId="8" applyNumberFormat="1" applyFont="1" applyBorder="1" applyAlignment="1" applyProtection="1">
      <alignment horizontal="right" vertical="center" indent="1"/>
      <protection locked="0"/>
    </xf>
    <xf numFmtId="10" fontId="22" fillId="0" borderId="21" xfId="9" applyNumberFormat="1" applyFont="1" applyBorder="1" applyAlignment="1" applyProtection="1">
      <alignment horizontal="right" vertical="center" indent="1"/>
    </xf>
    <xf numFmtId="3" fontId="11" fillId="4" borderId="1" xfId="8" applyNumberFormat="1" applyFont="1" applyFill="1" applyBorder="1" applyAlignment="1" applyProtection="1">
      <alignment horizontal="right" vertical="center"/>
    </xf>
    <xf numFmtId="3" fontId="11" fillId="4" borderId="11" xfId="8" applyNumberFormat="1" applyFont="1" applyFill="1" applyBorder="1" applyAlignment="1" applyProtection="1">
      <alignment horizontal="right" vertical="center"/>
    </xf>
    <xf numFmtId="10" fontId="22" fillId="0" borderId="11" xfId="9" applyNumberFormat="1" applyFont="1" applyBorder="1" applyAlignment="1" applyProtection="1">
      <alignment horizontal="right" vertical="center" indent="1"/>
    </xf>
    <xf numFmtId="3" fontId="24" fillId="0" borderId="0" xfId="8" applyFont="1" applyBorder="1" applyAlignment="1">
      <alignment horizontal="center" vertical="center" textRotation="90" wrapText="1"/>
    </xf>
    <xf numFmtId="3" fontId="24" fillId="0" borderId="0" xfId="8" applyFont="1" applyBorder="1" applyAlignment="1" applyProtection="1">
      <alignment horizontal="center" vertical="center"/>
    </xf>
    <xf numFmtId="3" fontId="25" fillId="0" borderId="0" xfId="8" applyNumberFormat="1" applyFont="1" applyBorder="1" applyAlignment="1" applyProtection="1">
      <alignment horizontal="center" vertical="center"/>
    </xf>
    <xf numFmtId="3" fontId="24" fillId="0" borderId="0" xfId="8" applyNumberFormat="1" applyFont="1" applyBorder="1" applyAlignment="1" applyProtection="1">
      <alignment horizontal="center" vertical="center"/>
    </xf>
    <xf numFmtId="10" fontId="26" fillId="0" borderId="0" xfId="9" applyNumberFormat="1" applyFont="1" applyBorder="1" applyAlignment="1" applyProtection="1">
      <alignment horizontal="center" vertical="center"/>
    </xf>
    <xf numFmtId="3" fontId="15" fillId="0" borderId="6" xfId="8" applyNumberFormat="1" applyFont="1" applyBorder="1" applyAlignment="1" applyProtection="1">
      <alignment horizontal="right" vertical="center"/>
      <protection locked="0"/>
    </xf>
    <xf numFmtId="10" fontId="26" fillId="0" borderId="6" xfId="9" applyNumberFormat="1" applyFont="1" applyBorder="1" applyAlignment="1" applyProtection="1">
      <alignment horizontal="right" vertical="center"/>
    </xf>
    <xf numFmtId="3" fontId="11" fillId="0" borderId="28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1" xfId="8" applyNumberFormat="1" applyFont="1" applyBorder="1" applyAlignment="1" applyProtection="1">
      <alignment horizontal="right" vertical="center"/>
      <protection locked="0"/>
    </xf>
    <xf numFmtId="10" fontId="22" fillId="0" borderId="7" xfId="9" applyNumberFormat="1" applyFont="1" applyBorder="1" applyAlignment="1" applyProtection="1">
      <alignment horizontal="right" vertical="center"/>
    </xf>
    <xf numFmtId="3" fontId="11" fillId="0" borderId="24" xfId="8" applyNumberFormat="1" applyFont="1" applyBorder="1" applyAlignment="1" applyProtection="1">
      <alignment horizontal="right" vertical="center"/>
    </xf>
    <xf numFmtId="10" fontId="22" fillId="0" borderId="6" xfId="9" applyNumberFormat="1" applyFont="1" applyBorder="1" applyAlignment="1" applyProtection="1">
      <alignment horizontal="right" vertical="center"/>
    </xf>
    <xf numFmtId="3" fontId="15" fillId="0" borderId="12" xfId="8" applyFont="1" applyBorder="1" applyAlignment="1" applyProtection="1">
      <alignment horizontal="right" vertical="center" indent="1"/>
    </xf>
    <xf numFmtId="10" fontId="22" fillId="0" borderId="16" xfId="9" applyNumberFormat="1" applyFont="1" applyBorder="1" applyAlignment="1" applyProtection="1">
      <alignment horizontal="right" vertical="center"/>
    </xf>
    <xf numFmtId="3" fontId="15" fillId="0" borderId="5" xfId="8" applyFont="1" applyBorder="1" applyAlignment="1" applyProtection="1">
      <alignment horizontal="right" vertical="center" indent="1"/>
    </xf>
    <xf numFmtId="10" fontId="22" fillId="0" borderId="26" xfId="9" applyNumberFormat="1" applyFont="1" applyBorder="1" applyAlignment="1" applyProtection="1">
      <alignment horizontal="right" vertical="center"/>
    </xf>
    <xf numFmtId="3" fontId="23" fillId="0" borderId="0" xfId="8" applyFont="1">
      <alignment vertical="center"/>
    </xf>
    <xf numFmtId="3" fontId="7" fillId="0" borderId="0" xfId="8" applyFont="1" applyBorder="1">
      <alignment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18" fillId="4" borderId="28" xfId="13" applyNumberFormat="1" applyFont="1" applyFill="1" applyBorder="1" applyAlignment="1" applyProtection="1">
      <alignment horizontal="right" vertical="center"/>
      <protection locked="0"/>
    </xf>
    <xf numFmtId="3" fontId="11" fillId="0" borderId="1" xfId="8" applyFont="1" applyBorder="1" applyAlignment="1">
      <alignment vertical="center" wrapText="1"/>
    </xf>
    <xf numFmtId="3" fontId="14" fillId="0" borderId="0" xfId="8" applyNumberFormat="1" applyFont="1" applyBorder="1" applyAlignment="1">
      <alignment horizontal="right" vertical="center"/>
    </xf>
    <xf numFmtId="49" fontId="16" fillId="5" borderId="6" xfId="15" applyFont="1" applyFill="1" applyBorder="1" applyAlignment="1" applyProtection="1">
      <alignment horizontal="center" vertical="center" wrapText="1"/>
    </xf>
    <xf numFmtId="49" fontId="16" fillId="5" borderId="7" xfId="15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horizontal="center" vertical="center"/>
      <protection locked="0"/>
    </xf>
    <xf numFmtId="49" fontId="16" fillId="5" borderId="19" xfId="15" applyFont="1" applyFill="1" applyBorder="1" applyAlignment="1" applyProtection="1">
      <alignment horizontal="center" vertical="center" wrapText="1"/>
    </xf>
    <xf numFmtId="49" fontId="16" fillId="5" borderId="1" xfId="15" applyFont="1" applyFill="1" applyBorder="1" applyAlignment="1" applyProtection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3" fontId="15" fillId="0" borderId="28" xfId="8" applyFont="1" applyBorder="1" applyAlignment="1" applyProtection="1">
      <alignment horizontal="center" vertical="center"/>
    </xf>
    <xf numFmtId="3" fontId="15" fillId="0" borderId="37" xfId="8" applyFont="1" applyBorder="1" applyAlignment="1" applyProtection="1">
      <alignment horizontal="center" vertical="center"/>
    </xf>
    <xf numFmtId="49" fontId="16" fillId="5" borderId="20" xfId="15" applyFont="1" applyFill="1" applyBorder="1" applyAlignment="1" applyProtection="1">
      <alignment horizontal="center" vertical="center" wrapText="1"/>
    </xf>
    <xf numFmtId="49" fontId="16" fillId="5" borderId="37" xfId="15" applyFont="1" applyFill="1" applyBorder="1" applyAlignment="1" applyProtection="1">
      <alignment horizontal="center" vertical="center" wrapText="1"/>
    </xf>
    <xf numFmtId="3" fontId="24" fillId="0" borderId="18" xfId="8" applyFont="1" applyBorder="1" applyAlignment="1" applyProtection="1">
      <alignment horizontal="center" vertical="center"/>
    </xf>
    <xf numFmtId="3" fontId="24" fillId="0" borderId="20" xfId="8" applyFont="1" applyBorder="1" applyAlignment="1" applyProtection="1">
      <alignment horizontal="center" vertical="center"/>
    </xf>
    <xf numFmtId="3" fontId="24" fillId="0" borderId="18" xfId="8" applyFont="1" applyBorder="1" applyAlignment="1" applyProtection="1">
      <alignment horizontal="right" vertical="center" indent="1"/>
    </xf>
    <xf numFmtId="3" fontId="24" fillId="0" borderId="21" xfId="8" applyFont="1" applyBorder="1" applyAlignment="1" applyProtection="1">
      <alignment horizontal="right" vertical="center" indent="1"/>
    </xf>
    <xf numFmtId="3" fontId="15" fillId="0" borderId="28" xfId="8" applyFont="1" applyBorder="1" applyAlignment="1" applyProtection="1">
      <alignment horizontal="right" vertical="center" indent="1"/>
    </xf>
    <xf numFmtId="3" fontId="15" fillId="0" borderId="11" xfId="8" applyFont="1" applyBorder="1" applyAlignment="1" applyProtection="1">
      <alignment horizontal="right" vertical="center" indent="1"/>
    </xf>
    <xf numFmtId="3" fontId="15" fillId="0" borderId="34" xfId="8" applyFont="1" applyBorder="1" applyAlignment="1">
      <alignment horizontal="center" vertical="center" textRotation="90" wrapText="1"/>
    </xf>
    <xf numFmtId="3" fontId="15" fillId="0" borderId="32" xfId="8" applyFont="1" applyBorder="1" applyAlignment="1">
      <alignment horizontal="center" vertical="center" textRotation="90" wrapText="1"/>
    </xf>
    <xf numFmtId="3" fontId="15" fillId="0" borderId="31" xfId="8" applyFont="1" applyBorder="1" applyAlignment="1">
      <alignment horizontal="center" vertical="center" textRotation="90" wrapText="1"/>
    </xf>
    <xf numFmtId="3" fontId="15" fillId="0" borderId="28" xfId="8" applyFont="1" applyBorder="1" applyAlignment="1" applyProtection="1">
      <alignment horizontal="right" vertical="center" wrapText="1" indent="1"/>
    </xf>
    <xf numFmtId="3" fontId="15" fillId="0" borderId="11" xfId="8" applyFont="1" applyBorder="1" applyAlignment="1" applyProtection="1">
      <alignment horizontal="right" vertical="center" wrapText="1" indent="1"/>
    </xf>
    <xf numFmtId="3" fontId="18" fillId="6" borderId="14" xfId="0" applyNumberFormat="1" applyFont="1" applyFill="1" applyBorder="1" applyAlignment="1">
      <alignment horizontal="center" vertical="center" wrapText="1"/>
    </xf>
    <xf numFmtId="3" fontId="18" fillId="6" borderId="15" xfId="0" applyNumberFormat="1" applyFont="1" applyFill="1" applyBorder="1" applyAlignment="1">
      <alignment horizontal="center" vertical="center" wrapText="1"/>
    </xf>
    <xf numFmtId="3" fontId="15" fillId="0" borderId="28" xfId="8" applyFont="1" applyBorder="1" applyAlignment="1" applyProtection="1">
      <alignment horizontal="center" vertical="center" wrapText="1"/>
    </xf>
    <xf numFmtId="3" fontId="15" fillId="0" borderId="37" xfId="8" applyFont="1" applyBorder="1" applyAlignment="1" applyProtection="1">
      <alignment horizontal="center" vertical="center" wrapText="1"/>
    </xf>
    <xf numFmtId="3" fontId="18" fillId="6" borderId="33" xfId="0" applyNumberFormat="1" applyFont="1" applyFill="1" applyBorder="1" applyAlignment="1">
      <alignment horizontal="center" vertical="center" wrapText="1"/>
    </xf>
    <xf numFmtId="3" fontId="18" fillId="4" borderId="28" xfId="8" applyNumberFormat="1" applyFont="1" applyFill="1" applyBorder="1" applyAlignment="1" applyProtection="1">
      <alignment horizontal="right" vertical="center"/>
      <protection locked="0"/>
    </xf>
    <xf numFmtId="3" fontId="18" fillId="0" borderId="6" xfId="8" applyNumberFormat="1" applyFont="1" applyBorder="1" applyAlignment="1" applyProtection="1">
      <alignment horizontal="right" vertical="center"/>
    </xf>
    <xf numFmtId="3" fontId="18" fillId="0" borderId="7" xfId="8" applyNumberFormat="1" applyFont="1" applyBorder="1" applyAlignment="1" applyProtection="1">
      <alignment horizontal="right" vertical="center"/>
    </xf>
    <xf numFmtId="3" fontId="18" fillId="0" borderId="16" xfId="8" applyNumberFormat="1" applyFont="1" applyBorder="1" applyAlignment="1" applyProtection="1">
      <alignment horizontal="right" vertical="center"/>
    </xf>
    <xf numFmtId="3" fontId="18" fillId="0" borderId="26" xfId="8" applyNumberFormat="1" applyFont="1" applyBorder="1" applyAlignment="1" applyProtection="1">
      <alignment horizontal="right" vertical="center"/>
    </xf>
    <xf numFmtId="3" fontId="18" fillId="0" borderId="7" xfId="8" applyNumberFormat="1" applyFont="1" applyBorder="1" applyAlignment="1" applyProtection="1">
      <alignment horizontal="right" vertical="center"/>
      <protection locked="0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3" builtinId="26"/>
    <cellStyle name="text" xfId="14"/>
    <cellStyle name="txt tab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R50"/>
  <sheetViews>
    <sheetView showGridLines="0" tabSelected="1" zoomScale="80" zoomScaleNormal="80" zoomScaleSheetLayoutView="75" workbookViewId="0">
      <selection activeCell="D40" sqref="D40"/>
    </sheetView>
  </sheetViews>
  <sheetFormatPr defaultColWidth="8" defaultRowHeight="11.25" x14ac:dyDescent="0.2"/>
  <cols>
    <col min="1" max="1" width="5.7109375" style="29" customWidth="1"/>
    <col min="2" max="2" width="15.7109375" style="29" customWidth="1"/>
    <col min="3" max="4" width="11.7109375" style="29" customWidth="1"/>
    <col min="5" max="5" width="14" style="29" customWidth="1"/>
    <col min="6" max="6" width="11.140625" style="29" bestFit="1" customWidth="1"/>
    <col min="7" max="8" width="11.7109375" style="29" customWidth="1"/>
    <col min="9" max="9" width="13.140625" style="29" bestFit="1" customWidth="1"/>
    <col min="10" max="10" width="13.42578125" style="29" bestFit="1" customWidth="1"/>
    <col min="11" max="16" width="11.7109375" style="29" customWidth="1"/>
    <col min="17" max="17" width="12.7109375" style="59" customWidth="1"/>
    <col min="18" max="18" width="12.5703125" style="29" bestFit="1" customWidth="1"/>
    <col min="19" max="16384" width="8" style="29"/>
  </cols>
  <sheetData>
    <row r="1" spans="1:18" ht="20.100000000000001" customHeight="1" x14ac:dyDescent="0.2">
      <c r="A1" s="68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0.100000000000001" customHeight="1" x14ac:dyDescent="0.2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20.100000000000001" customHeight="1" thickBo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/>
      <c r="R3" s="31"/>
    </row>
    <row r="4" spans="1:18" ht="20.100000000000001" customHeight="1" x14ac:dyDescent="0.2">
      <c r="A4" s="3"/>
      <c r="B4" s="11" t="s">
        <v>16</v>
      </c>
      <c r="C4" s="69" t="s">
        <v>20</v>
      </c>
      <c r="D4" s="69" t="s">
        <v>36</v>
      </c>
      <c r="E4" s="69" t="s">
        <v>27</v>
      </c>
      <c r="F4" s="69" t="s">
        <v>37</v>
      </c>
      <c r="G4" s="69" t="s">
        <v>18</v>
      </c>
      <c r="H4" s="69" t="s">
        <v>38</v>
      </c>
      <c r="I4" s="69" t="s">
        <v>28</v>
      </c>
      <c r="J4" s="69" t="s">
        <v>25</v>
      </c>
      <c r="K4" s="69" t="s">
        <v>17</v>
      </c>
      <c r="L4" s="69" t="s">
        <v>39</v>
      </c>
      <c r="M4" s="69" t="s">
        <v>40</v>
      </c>
      <c r="N4" s="69" t="s">
        <v>24</v>
      </c>
      <c r="O4" s="69" t="s">
        <v>21</v>
      </c>
      <c r="P4" s="76" t="s">
        <v>23</v>
      </c>
      <c r="Q4" s="66" t="s">
        <v>0</v>
      </c>
      <c r="R4" s="72" t="s">
        <v>1</v>
      </c>
    </row>
    <row r="5" spans="1:18" ht="20.100000000000001" customHeight="1" thickBot="1" x14ac:dyDescent="0.25">
      <c r="A5" s="5" t="s">
        <v>33</v>
      </c>
      <c r="B5" s="12"/>
      <c r="C5" s="70"/>
      <c r="D5" s="70"/>
      <c r="E5" s="70"/>
      <c r="F5" s="70"/>
      <c r="G5" s="70"/>
      <c r="H5" s="70"/>
      <c r="I5" s="71"/>
      <c r="J5" s="71"/>
      <c r="K5" s="71"/>
      <c r="L5" s="71"/>
      <c r="M5" s="71"/>
      <c r="N5" s="71"/>
      <c r="O5" s="71"/>
      <c r="P5" s="77"/>
      <c r="Q5" s="67"/>
      <c r="R5" s="73"/>
    </row>
    <row r="6" spans="1:18" ht="20.100000000000001" customHeight="1" x14ac:dyDescent="0.2">
      <c r="A6" s="78"/>
      <c r="B6" s="79"/>
      <c r="C6" s="33"/>
      <c r="D6" s="34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</row>
    <row r="7" spans="1:18" ht="20.100000000000001" customHeight="1" x14ac:dyDescent="0.2">
      <c r="A7" s="74" t="s">
        <v>30</v>
      </c>
      <c r="B7" s="75"/>
      <c r="C7" s="14">
        <v>109711</v>
      </c>
      <c r="D7" s="15">
        <v>201900</v>
      </c>
      <c r="E7" s="39">
        <v>41480</v>
      </c>
      <c r="F7" s="39">
        <v>109410</v>
      </c>
      <c r="G7" s="39">
        <v>90169</v>
      </c>
      <c r="H7" s="39">
        <v>189429</v>
      </c>
      <c r="I7" s="39">
        <v>109633</v>
      </c>
      <c r="J7" s="39">
        <v>98481</v>
      </c>
      <c r="K7" s="39">
        <v>114651</v>
      </c>
      <c r="L7" s="39">
        <v>269816</v>
      </c>
      <c r="M7" s="39">
        <v>189920</v>
      </c>
      <c r="N7" s="39">
        <v>141040</v>
      </c>
      <c r="O7" s="39">
        <v>86354</v>
      </c>
      <c r="P7" s="40">
        <v>96691</v>
      </c>
      <c r="Q7" s="63">
        <f>SUM(C7:P7)</f>
        <v>1848685</v>
      </c>
      <c r="R7" s="41">
        <f>Q7/$Q$16</f>
        <v>0.69432535493056879</v>
      </c>
    </row>
    <row r="8" spans="1:18" ht="20.100000000000001" customHeight="1" x14ac:dyDescent="0.2">
      <c r="A8" s="74" t="s">
        <v>31</v>
      </c>
      <c r="B8" s="75"/>
      <c r="C8" s="14">
        <v>16102</v>
      </c>
      <c r="D8" s="15">
        <v>29004</v>
      </c>
      <c r="E8" s="39">
        <v>6093</v>
      </c>
      <c r="F8" s="39">
        <v>14390</v>
      </c>
      <c r="G8" s="39">
        <v>11595</v>
      </c>
      <c r="H8" s="39">
        <v>30396</v>
      </c>
      <c r="I8" s="39">
        <v>16922</v>
      </c>
      <c r="J8" s="39">
        <v>13036</v>
      </c>
      <c r="K8" s="39">
        <v>16848</v>
      </c>
      <c r="L8" s="39">
        <v>28368</v>
      </c>
      <c r="M8" s="39">
        <v>28360</v>
      </c>
      <c r="N8" s="39">
        <v>18764</v>
      </c>
      <c r="O8" s="39">
        <v>13379</v>
      </c>
      <c r="P8" s="40">
        <v>15759</v>
      </c>
      <c r="Q8" s="63">
        <f t="shared" ref="Q8:Q21" si="0">SUM(C8:P8)</f>
        <v>259016</v>
      </c>
      <c r="R8" s="41">
        <f t="shared" ref="R8:R21" si="1">Q8/$Q$16</f>
        <v>9.728070284158534E-2</v>
      </c>
    </row>
    <row r="9" spans="1:18" ht="20.100000000000001" customHeight="1" x14ac:dyDescent="0.2">
      <c r="A9" s="74" t="s">
        <v>32</v>
      </c>
      <c r="B9" s="75"/>
      <c r="C9" s="14">
        <v>9343</v>
      </c>
      <c r="D9" s="15">
        <v>14528</v>
      </c>
      <c r="E9" s="39">
        <v>5053</v>
      </c>
      <c r="F9" s="39">
        <v>7783</v>
      </c>
      <c r="G9" s="39">
        <v>5686</v>
      </c>
      <c r="H9" s="39">
        <v>16780</v>
      </c>
      <c r="I9" s="39">
        <v>10095</v>
      </c>
      <c r="J9" s="39">
        <v>6704</v>
      </c>
      <c r="K9" s="39">
        <v>7960</v>
      </c>
      <c r="L9" s="39">
        <v>12433</v>
      </c>
      <c r="M9" s="39">
        <v>13280</v>
      </c>
      <c r="N9" s="39">
        <v>9148</v>
      </c>
      <c r="O9" s="39">
        <v>6756</v>
      </c>
      <c r="P9" s="40">
        <v>9323</v>
      </c>
      <c r="Q9" s="94">
        <f t="shared" si="0"/>
        <v>134872</v>
      </c>
      <c r="R9" s="41">
        <f t="shared" si="1"/>
        <v>5.0654951638703011E-2</v>
      </c>
    </row>
    <row r="10" spans="1:18" ht="20.100000000000001" customHeight="1" x14ac:dyDescent="0.2">
      <c r="A10" s="74" t="s">
        <v>5</v>
      </c>
      <c r="B10" s="75"/>
      <c r="C10" s="14">
        <v>11202</v>
      </c>
      <c r="D10" s="15">
        <v>19666</v>
      </c>
      <c r="E10" s="39">
        <v>3934</v>
      </c>
      <c r="F10" s="39">
        <v>9200</v>
      </c>
      <c r="G10" s="39">
        <v>7749</v>
      </c>
      <c r="H10" s="39">
        <v>23627</v>
      </c>
      <c r="I10" s="39">
        <v>11990</v>
      </c>
      <c r="J10" s="39">
        <v>8786</v>
      </c>
      <c r="K10" s="39">
        <v>10309</v>
      </c>
      <c r="L10" s="39">
        <v>15841</v>
      </c>
      <c r="M10" s="39">
        <v>17120</v>
      </c>
      <c r="N10" s="39">
        <v>12415</v>
      </c>
      <c r="O10" s="39">
        <v>9420</v>
      </c>
      <c r="P10" s="40">
        <v>12509</v>
      </c>
      <c r="Q10" s="94">
        <f t="shared" si="0"/>
        <v>173768</v>
      </c>
      <c r="R10" s="41">
        <f t="shared" si="1"/>
        <v>6.5263432264325766E-2</v>
      </c>
    </row>
    <row r="11" spans="1:18" ht="20.100000000000001" customHeight="1" x14ac:dyDescent="0.2">
      <c r="A11" s="74" t="s">
        <v>6</v>
      </c>
      <c r="B11" s="75"/>
      <c r="C11" s="14">
        <v>4986</v>
      </c>
      <c r="D11" s="15">
        <v>8869</v>
      </c>
      <c r="E11" s="39">
        <v>1633</v>
      </c>
      <c r="F11" s="39">
        <v>4030</v>
      </c>
      <c r="G11" s="39">
        <v>3392</v>
      </c>
      <c r="H11" s="39">
        <v>11230</v>
      </c>
      <c r="I11" s="39">
        <v>5593</v>
      </c>
      <c r="J11" s="39">
        <v>3850</v>
      </c>
      <c r="K11" s="39">
        <v>4418</v>
      </c>
      <c r="L11" s="39">
        <v>6561</v>
      </c>
      <c r="M11" s="39">
        <v>7020</v>
      </c>
      <c r="N11" s="39">
        <v>5454</v>
      </c>
      <c r="O11" s="39">
        <v>4200</v>
      </c>
      <c r="P11" s="40">
        <v>5808</v>
      </c>
      <c r="Q11" s="94">
        <f t="shared" si="0"/>
        <v>77044</v>
      </c>
      <c r="R11" s="41">
        <f t="shared" si="1"/>
        <v>2.8936028931521997E-2</v>
      </c>
    </row>
    <row r="12" spans="1:18" ht="20.100000000000001" customHeight="1" x14ac:dyDescent="0.2">
      <c r="A12" s="74" t="s">
        <v>7</v>
      </c>
      <c r="B12" s="75"/>
      <c r="C12" s="14">
        <v>6095</v>
      </c>
      <c r="D12" s="15">
        <v>10813</v>
      </c>
      <c r="E12" s="39">
        <v>2154</v>
      </c>
      <c r="F12" s="39">
        <v>4924</v>
      </c>
      <c r="G12" s="39">
        <v>4242</v>
      </c>
      <c r="H12" s="39">
        <v>14677</v>
      </c>
      <c r="I12" s="39">
        <v>6816</v>
      </c>
      <c r="J12" s="39">
        <v>4823</v>
      </c>
      <c r="K12" s="39">
        <v>5204</v>
      </c>
      <c r="L12" s="39">
        <v>7757</v>
      </c>
      <c r="M12" s="39">
        <v>8338</v>
      </c>
      <c r="N12" s="39">
        <v>6683</v>
      </c>
      <c r="O12" s="39">
        <v>5015</v>
      </c>
      <c r="P12" s="40">
        <v>7071</v>
      </c>
      <c r="Q12" s="94">
        <f t="shared" si="0"/>
        <v>94612</v>
      </c>
      <c r="R12" s="41">
        <f t="shared" si="1"/>
        <v>3.5534182665349141E-2</v>
      </c>
    </row>
    <row r="13" spans="1:18" ht="20.100000000000001" customHeight="1" x14ac:dyDescent="0.2">
      <c r="A13" s="74" t="s">
        <v>8</v>
      </c>
      <c r="B13" s="75"/>
      <c r="C13" s="14">
        <v>2246</v>
      </c>
      <c r="D13" s="15">
        <v>3870</v>
      </c>
      <c r="E13" s="39">
        <v>696</v>
      </c>
      <c r="F13" s="39">
        <v>1795</v>
      </c>
      <c r="G13" s="39">
        <v>1684</v>
      </c>
      <c r="H13" s="39">
        <v>5104</v>
      </c>
      <c r="I13" s="39">
        <v>2284</v>
      </c>
      <c r="J13" s="39">
        <v>1762</v>
      </c>
      <c r="K13" s="39">
        <v>1915</v>
      </c>
      <c r="L13" s="39">
        <v>2640</v>
      </c>
      <c r="M13" s="39">
        <v>3044</v>
      </c>
      <c r="N13" s="39">
        <v>2562</v>
      </c>
      <c r="O13" s="39">
        <v>1780</v>
      </c>
      <c r="P13" s="40">
        <v>2239</v>
      </c>
      <c r="Q13" s="94">
        <f t="shared" si="0"/>
        <v>33621</v>
      </c>
      <c r="R13" s="41">
        <f t="shared" si="1"/>
        <v>1.2627306846823906E-2</v>
      </c>
    </row>
    <row r="14" spans="1:18" ht="20.100000000000001" customHeight="1" x14ac:dyDescent="0.2">
      <c r="A14" s="74" t="s">
        <v>9</v>
      </c>
      <c r="B14" s="75"/>
      <c r="C14" s="14">
        <v>1203</v>
      </c>
      <c r="D14" s="15">
        <v>2322</v>
      </c>
      <c r="E14" s="39">
        <v>383</v>
      </c>
      <c r="F14" s="39">
        <v>1002</v>
      </c>
      <c r="G14" s="39">
        <v>1010</v>
      </c>
      <c r="H14" s="39">
        <v>2962</v>
      </c>
      <c r="I14" s="39">
        <v>1226</v>
      </c>
      <c r="J14" s="39">
        <v>1092</v>
      </c>
      <c r="K14" s="39">
        <v>1116</v>
      </c>
      <c r="L14" s="39">
        <v>1478</v>
      </c>
      <c r="M14" s="39">
        <v>1877</v>
      </c>
      <c r="N14" s="39">
        <v>1660</v>
      </c>
      <c r="O14" s="39">
        <v>969</v>
      </c>
      <c r="P14" s="40">
        <v>1247</v>
      </c>
      <c r="Q14" s="94">
        <f t="shared" si="0"/>
        <v>19547</v>
      </c>
      <c r="R14" s="41">
        <f t="shared" si="1"/>
        <v>7.3414225315983133E-3</v>
      </c>
    </row>
    <row r="15" spans="1:18" ht="20.100000000000001" customHeight="1" x14ac:dyDescent="0.2">
      <c r="A15" s="91" t="s">
        <v>15</v>
      </c>
      <c r="B15" s="92"/>
      <c r="C15" s="14">
        <v>1464</v>
      </c>
      <c r="D15" s="15">
        <v>2706</v>
      </c>
      <c r="E15" s="39">
        <v>569</v>
      </c>
      <c r="F15" s="39">
        <v>1134</v>
      </c>
      <c r="G15" s="39">
        <v>926</v>
      </c>
      <c r="H15" s="39">
        <v>2609</v>
      </c>
      <c r="I15" s="39">
        <v>1284</v>
      </c>
      <c r="J15" s="39">
        <v>1011</v>
      </c>
      <c r="K15" s="39">
        <v>1397</v>
      </c>
      <c r="L15" s="39">
        <v>2112</v>
      </c>
      <c r="M15" s="39">
        <v>2415</v>
      </c>
      <c r="N15" s="39">
        <v>1646</v>
      </c>
      <c r="O15" s="39">
        <v>981</v>
      </c>
      <c r="P15" s="40">
        <v>1144</v>
      </c>
      <c r="Q15" s="94">
        <f t="shared" si="0"/>
        <v>21398</v>
      </c>
      <c r="R15" s="41">
        <f t="shared" si="1"/>
        <v>8.0366173495237479E-3</v>
      </c>
    </row>
    <row r="16" spans="1:18" ht="30" customHeight="1" thickBot="1" x14ac:dyDescent="0.25">
      <c r="A16" s="89" t="s">
        <v>34</v>
      </c>
      <c r="B16" s="93"/>
      <c r="C16" s="7">
        <f>SUM(C7:C15)</f>
        <v>162352</v>
      </c>
      <c r="D16" s="8">
        <f>SUM(D7:D15)</f>
        <v>293678</v>
      </c>
      <c r="E16" s="8">
        <f t="shared" ref="E16:P16" si="2">SUM(E7:E15)</f>
        <v>61995</v>
      </c>
      <c r="F16" s="8">
        <f t="shared" si="2"/>
        <v>153668</v>
      </c>
      <c r="G16" s="8">
        <f t="shared" si="2"/>
        <v>126453</v>
      </c>
      <c r="H16" s="8">
        <f t="shared" si="2"/>
        <v>296814</v>
      </c>
      <c r="I16" s="8">
        <f t="shared" si="2"/>
        <v>165843</v>
      </c>
      <c r="J16" s="8">
        <f t="shared" si="2"/>
        <v>139545</v>
      </c>
      <c r="K16" s="8">
        <f t="shared" si="2"/>
        <v>163818</v>
      </c>
      <c r="L16" s="8">
        <f t="shared" si="2"/>
        <v>347006</v>
      </c>
      <c r="M16" s="8">
        <f t="shared" si="2"/>
        <v>271374</v>
      </c>
      <c r="N16" s="8">
        <f t="shared" si="2"/>
        <v>199372</v>
      </c>
      <c r="O16" s="8">
        <f t="shared" si="2"/>
        <v>128854</v>
      </c>
      <c r="P16" s="8">
        <f t="shared" si="2"/>
        <v>151791</v>
      </c>
      <c r="Q16" s="10">
        <f t="shared" si="0"/>
        <v>2662563</v>
      </c>
      <c r="R16" s="13"/>
    </row>
    <row r="17" spans="1:18" ht="20.100000000000001" customHeight="1" x14ac:dyDescent="0.2">
      <c r="A17" s="84" t="s">
        <v>2</v>
      </c>
      <c r="B17" s="16" t="s">
        <v>10</v>
      </c>
      <c r="C17" s="17">
        <f>SUM(C6:C9)</f>
        <v>135156</v>
      </c>
      <c r="D17" s="17">
        <f t="shared" ref="D17:R17" si="3">SUM(D6:D9)</f>
        <v>245432</v>
      </c>
      <c r="E17" s="17">
        <f t="shared" si="3"/>
        <v>52626</v>
      </c>
      <c r="F17" s="17">
        <f t="shared" si="3"/>
        <v>131583</v>
      </c>
      <c r="G17" s="17">
        <f t="shared" si="3"/>
        <v>107450</v>
      </c>
      <c r="H17" s="17">
        <f t="shared" si="3"/>
        <v>236605</v>
      </c>
      <c r="I17" s="17">
        <f t="shared" si="3"/>
        <v>136650</v>
      </c>
      <c r="J17" s="17">
        <f t="shared" si="3"/>
        <v>118221</v>
      </c>
      <c r="K17" s="17">
        <f t="shared" si="3"/>
        <v>139459</v>
      </c>
      <c r="L17" s="17">
        <f t="shared" si="3"/>
        <v>310617</v>
      </c>
      <c r="M17" s="17">
        <f t="shared" si="3"/>
        <v>231560</v>
      </c>
      <c r="N17" s="17">
        <f>SUM(N6:N9)</f>
        <v>168952</v>
      </c>
      <c r="O17" s="17">
        <f t="shared" si="3"/>
        <v>106489</v>
      </c>
      <c r="P17" s="17">
        <f t="shared" si="3"/>
        <v>121773</v>
      </c>
      <c r="Q17" s="95">
        <f t="shared" si="0"/>
        <v>2242573</v>
      </c>
      <c r="R17" s="41">
        <f t="shared" si="1"/>
        <v>0.84226100941085713</v>
      </c>
    </row>
    <row r="18" spans="1:18" ht="20.100000000000001" customHeight="1" x14ac:dyDescent="0.2">
      <c r="A18" s="85"/>
      <c r="B18" s="18" t="s">
        <v>11</v>
      </c>
      <c r="C18" s="19">
        <f>SUM(C10:C15)</f>
        <v>27196</v>
      </c>
      <c r="D18" s="19">
        <f t="shared" ref="D18:R18" si="4">SUM(D10:D15)</f>
        <v>48246</v>
      </c>
      <c r="E18" s="19">
        <f t="shared" si="4"/>
        <v>9369</v>
      </c>
      <c r="F18" s="19">
        <f t="shared" si="4"/>
        <v>22085</v>
      </c>
      <c r="G18" s="19">
        <f t="shared" si="4"/>
        <v>19003</v>
      </c>
      <c r="H18" s="19">
        <f t="shared" si="4"/>
        <v>60209</v>
      </c>
      <c r="I18" s="19">
        <f t="shared" si="4"/>
        <v>29193</v>
      </c>
      <c r="J18" s="19">
        <f t="shared" si="4"/>
        <v>21324</v>
      </c>
      <c r="K18" s="19">
        <f t="shared" si="4"/>
        <v>24359</v>
      </c>
      <c r="L18" s="19">
        <f t="shared" si="4"/>
        <v>36389</v>
      </c>
      <c r="M18" s="19">
        <f t="shared" si="4"/>
        <v>39814</v>
      </c>
      <c r="N18" s="19">
        <f t="shared" si="4"/>
        <v>30420</v>
      </c>
      <c r="O18" s="19">
        <f t="shared" si="4"/>
        <v>22365</v>
      </c>
      <c r="P18" s="19">
        <f t="shared" si="4"/>
        <v>30018</v>
      </c>
      <c r="Q18" s="96">
        <f t="shared" si="0"/>
        <v>419990</v>
      </c>
      <c r="R18" s="41">
        <f t="shared" si="1"/>
        <v>0.15773899058914287</v>
      </c>
    </row>
    <row r="19" spans="1:18" ht="20.100000000000001" customHeight="1" x14ac:dyDescent="0.2">
      <c r="A19" s="85"/>
      <c r="B19" s="20" t="s">
        <v>12</v>
      </c>
      <c r="C19" s="21">
        <f>SUM(C11:C15)</f>
        <v>15994</v>
      </c>
      <c r="D19" s="21">
        <f t="shared" ref="D19:R19" si="5">SUM(D11:D15)</f>
        <v>28580</v>
      </c>
      <c r="E19" s="21">
        <f t="shared" si="5"/>
        <v>5435</v>
      </c>
      <c r="F19" s="21">
        <f t="shared" si="5"/>
        <v>12885</v>
      </c>
      <c r="G19" s="21">
        <f t="shared" si="5"/>
        <v>11254</v>
      </c>
      <c r="H19" s="21">
        <f t="shared" si="5"/>
        <v>36582</v>
      </c>
      <c r="I19" s="21">
        <f t="shared" si="5"/>
        <v>17203</v>
      </c>
      <c r="J19" s="21">
        <f t="shared" si="5"/>
        <v>12538</v>
      </c>
      <c r="K19" s="21">
        <f t="shared" si="5"/>
        <v>14050</v>
      </c>
      <c r="L19" s="21">
        <f t="shared" si="5"/>
        <v>20548</v>
      </c>
      <c r="M19" s="21">
        <f t="shared" si="5"/>
        <v>22694</v>
      </c>
      <c r="N19" s="21">
        <f t="shared" si="5"/>
        <v>18005</v>
      </c>
      <c r="O19" s="21">
        <f t="shared" si="5"/>
        <v>12945</v>
      </c>
      <c r="P19" s="21">
        <f t="shared" si="5"/>
        <v>17509</v>
      </c>
      <c r="Q19" s="97">
        <f t="shared" si="0"/>
        <v>246222</v>
      </c>
      <c r="R19" s="41">
        <f t="shared" si="1"/>
        <v>9.2475558324817103E-2</v>
      </c>
    </row>
    <row r="20" spans="1:18" ht="20.100000000000001" customHeight="1" x14ac:dyDescent="0.2">
      <c r="A20" s="85"/>
      <c r="B20" s="20" t="s">
        <v>13</v>
      </c>
      <c r="C20" s="21">
        <f>SUM(C12:C15)</f>
        <v>11008</v>
      </c>
      <c r="D20" s="21">
        <f t="shared" ref="D20:R20" si="6">SUM(D12:D15)</f>
        <v>19711</v>
      </c>
      <c r="E20" s="21">
        <f t="shared" si="6"/>
        <v>3802</v>
      </c>
      <c r="F20" s="21">
        <f t="shared" si="6"/>
        <v>8855</v>
      </c>
      <c r="G20" s="21">
        <f t="shared" si="6"/>
        <v>7862</v>
      </c>
      <c r="H20" s="21">
        <f t="shared" si="6"/>
        <v>25352</v>
      </c>
      <c r="I20" s="21">
        <f t="shared" si="6"/>
        <v>11610</v>
      </c>
      <c r="J20" s="21">
        <f t="shared" si="6"/>
        <v>8688</v>
      </c>
      <c r="K20" s="21">
        <f t="shared" si="6"/>
        <v>9632</v>
      </c>
      <c r="L20" s="21">
        <f t="shared" si="6"/>
        <v>13987</v>
      </c>
      <c r="M20" s="21">
        <f t="shared" si="6"/>
        <v>15674</v>
      </c>
      <c r="N20" s="21">
        <f t="shared" si="6"/>
        <v>12551</v>
      </c>
      <c r="O20" s="21">
        <f t="shared" si="6"/>
        <v>8745</v>
      </c>
      <c r="P20" s="21">
        <f t="shared" si="6"/>
        <v>11701</v>
      </c>
      <c r="Q20" s="97">
        <f t="shared" si="0"/>
        <v>169178</v>
      </c>
      <c r="R20" s="41">
        <f t="shared" si="1"/>
        <v>6.3539529393295102E-2</v>
      </c>
    </row>
    <row r="21" spans="1:18" ht="20.100000000000001" customHeight="1" thickBot="1" x14ac:dyDescent="0.25">
      <c r="A21" s="86"/>
      <c r="B21" s="22" t="s">
        <v>14</v>
      </c>
      <c r="C21" s="23">
        <f>SUM(C13:C15)</f>
        <v>4913</v>
      </c>
      <c r="D21" s="23">
        <f t="shared" ref="D21:R21" si="7">SUM(D13:D15)</f>
        <v>8898</v>
      </c>
      <c r="E21" s="23">
        <f t="shared" si="7"/>
        <v>1648</v>
      </c>
      <c r="F21" s="23">
        <f t="shared" si="7"/>
        <v>3931</v>
      </c>
      <c r="G21" s="23">
        <f t="shared" si="7"/>
        <v>3620</v>
      </c>
      <c r="H21" s="23">
        <f t="shared" si="7"/>
        <v>10675</v>
      </c>
      <c r="I21" s="23">
        <f t="shared" si="7"/>
        <v>4794</v>
      </c>
      <c r="J21" s="23">
        <f t="shared" si="7"/>
        <v>3865</v>
      </c>
      <c r="K21" s="23">
        <f t="shared" si="7"/>
        <v>4428</v>
      </c>
      <c r="L21" s="23">
        <f t="shared" si="7"/>
        <v>6230</v>
      </c>
      <c r="M21" s="23">
        <f t="shared" si="7"/>
        <v>7336</v>
      </c>
      <c r="N21" s="23">
        <f t="shared" si="7"/>
        <v>5868</v>
      </c>
      <c r="O21" s="23">
        <f t="shared" si="7"/>
        <v>3730</v>
      </c>
      <c r="P21" s="23">
        <f t="shared" si="7"/>
        <v>4630</v>
      </c>
      <c r="Q21" s="98">
        <f t="shared" si="0"/>
        <v>74566</v>
      </c>
      <c r="R21" s="41">
        <f t="shared" si="1"/>
        <v>2.8005346727945968E-2</v>
      </c>
    </row>
    <row r="22" spans="1:18" ht="20.100000000000001" customHeight="1" x14ac:dyDescent="0.2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6"/>
    </row>
    <row r="23" spans="1:18" ht="20.100000000000001" customHeight="1" x14ac:dyDescent="0.2">
      <c r="A23" s="68" t="s">
        <v>41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 ht="20.100000000000001" customHeight="1" x14ac:dyDescent="0.2">
      <c r="A24" s="68" t="s">
        <v>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</row>
    <row r="25" spans="1:18" ht="20.100000000000001" customHeight="1" thickBo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1"/>
    </row>
    <row r="26" spans="1:18" ht="20.100000000000001" customHeight="1" x14ac:dyDescent="0.2">
      <c r="A26" s="3"/>
      <c r="B26" s="4" t="s">
        <v>16</v>
      </c>
      <c r="C26" s="69" t="s">
        <v>20</v>
      </c>
      <c r="D26" s="69" t="s">
        <v>36</v>
      </c>
      <c r="E26" s="69" t="s">
        <v>27</v>
      </c>
      <c r="F26" s="69" t="s">
        <v>37</v>
      </c>
      <c r="G26" s="69" t="s">
        <v>18</v>
      </c>
      <c r="H26" s="69" t="s">
        <v>38</v>
      </c>
      <c r="I26" s="69" t="s">
        <v>28</v>
      </c>
      <c r="J26" s="69" t="s">
        <v>25</v>
      </c>
      <c r="K26" s="69" t="s">
        <v>17</v>
      </c>
      <c r="L26" s="69" t="s">
        <v>39</v>
      </c>
      <c r="M26" s="69" t="s">
        <v>40</v>
      </c>
      <c r="N26" s="69" t="s">
        <v>24</v>
      </c>
      <c r="O26" s="69" t="s">
        <v>21</v>
      </c>
      <c r="P26" s="76" t="s">
        <v>23</v>
      </c>
      <c r="Q26" s="66" t="s">
        <v>0</v>
      </c>
      <c r="R26" s="72" t="s">
        <v>1</v>
      </c>
    </row>
    <row r="27" spans="1:18" ht="20.100000000000001" customHeight="1" thickBot="1" x14ac:dyDescent="0.25">
      <c r="A27" s="5" t="s">
        <v>33</v>
      </c>
      <c r="B27" s="6"/>
      <c r="C27" s="70"/>
      <c r="D27" s="70"/>
      <c r="E27" s="70"/>
      <c r="F27" s="70"/>
      <c r="G27" s="70"/>
      <c r="H27" s="70"/>
      <c r="I27" s="71"/>
      <c r="J27" s="71"/>
      <c r="K27" s="71"/>
      <c r="L27" s="71"/>
      <c r="M27" s="71"/>
      <c r="N27" s="71"/>
      <c r="O27" s="71"/>
      <c r="P27" s="77"/>
      <c r="Q27" s="67"/>
      <c r="R27" s="73"/>
    </row>
    <row r="28" spans="1:18" ht="20.100000000000001" customHeight="1" x14ac:dyDescent="0.2">
      <c r="A28" s="80"/>
      <c r="B28" s="81"/>
      <c r="C28" s="33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47">
        <f>Q6/102.14137</f>
        <v>0</v>
      </c>
      <c r="R28" s="48">
        <f t="shared" ref="R28:R37" si="8">Q28/$Q$38</f>
        <v>0</v>
      </c>
    </row>
    <row r="29" spans="1:18" ht="20.100000000000001" customHeight="1" x14ac:dyDescent="0.2">
      <c r="A29" s="82" t="s">
        <v>30</v>
      </c>
      <c r="B29" s="83"/>
      <c r="C29" s="49">
        <f>C7/$C$46*100000</f>
        <v>17221.806240355891</v>
      </c>
      <c r="D29" s="50">
        <f>D7/D$46*100000</f>
        <v>17044.188261036936</v>
      </c>
      <c r="E29" s="50">
        <f t="shared" ref="E29:P37" si="9">E7/E$46*100000</f>
        <v>14646.375481091769</v>
      </c>
      <c r="F29" s="50">
        <f t="shared" si="9"/>
        <v>20164.656835912661</v>
      </c>
      <c r="G29" s="50">
        <f t="shared" si="9"/>
        <v>20606.760061247343</v>
      </c>
      <c r="H29" s="50">
        <f t="shared" si="9"/>
        <v>16080.710431082123</v>
      </c>
      <c r="I29" s="50">
        <f t="shared" si="9"/>
        <v>17599.569775095115</v>
      </c>
      <c r="J29" s="50">
        <f t="shared" si="9"/>
        <v>19140.43823539701</v>
      </c>
      <c r="K29" s="50">
        <f t="shared" si="9"/>
        <v>19811.579953240584</v>
      </c>
      <c r="L29" s="50">
        <f t="shared" si="9"/>
        <v>21155.302703609676</v>
      </c>
      <c r="M29" s="50">
        <f t="shared" si="9"/>
        <v>13694.600035765172</v>
      </c>
      <c r="N29" s="50">
        <f t="shared" si="9"/>
        <v>17654.318824180311</v>
      </c>
      <c r="O29" s="50">
        <f t="shared" si="9"/>
        <v>17132.880313476515</v>
      </c>
      <c r="P29" s="51">
        <f t="shared" si="9"/>
        <v>16891.263940520446</v>
      </c>
      <c r="Q29" s="99">
        <f>Q7/$Q$46*100000</f>
        <v>17578.553819175526</v>
      </c>
      <c r="R29" s="52">
        <f t="shared" si="8"/>
        <v>0.69432535493056879</v>
      </c>
    </row>
    <row r="30" spans="1:18" ht="20.100000000000001" customHeight="1" x14ac:dyDescent="0.2">
      <c r="A30" s="82" t="s">
        <v>31</v>
      </c>
      <c r="B30" s="83"/>
      <c r="C30" s="49">
        <f t="shared" ref="C30:C36" si="10">C8/$C$46*100000</f>
        <v>2527.6000043952799</v>
      </c>
      <c r="D30" s="50">
        <f t="shared" ref="D30:D37" si="11">D8/D$46*100000</f>
        <v>2448.4875498916062</v>
      </c>
      <c r="E30" s="50">
        <f t="shared" si="9"/>
        <v>2151.4070830832243</v>
      </c>
      <c r="F30" s="50">
        <f t="shared" si="9"/>
        <v>2652.1287987275678</v>
      </c>
      <c r="G30" s="50">
        <f t="shared" si="9"/>
        <v>2649.8617364078891</v>
      </c>
      <c r="H30" s="50">
        <f t="shared" si="9"/>
        <v>2580.3296974759528</v>
      </c>
      <c r="I30" s="50">
        <f t="shared" si="9"/>
        <v>2716.5171046506025</v>
      </c>
      <c r="J30" s="50">
        <f t="shared" si="9"/>
        <v>2533.6334200164038</v>
      </c>
      <c r="K30" s="50">
        <f t="shared" si="9"/>
        <v>2911.3178171337136</v>
      </c>
      <c r="L30" s="50">
        <f t="shared" si="9"/>
        <v>2224.2329109318912</v>
      </c>
      <c r="M30" s="50">
        <f t="shared" si="9"/>
        <v>2044.9602833524657</v>
      </c>
      <c r="N30" s="50">
        <f t="shared" si="9"/>
        <v>2348.735382990069</v>
      </c>
      <c r="O30" s="50">
        <f t="shared" si="9"/>
        <v>2654.4318238182632</v>
      </c>
      <c r="P30" s="51">
        <f t="shared" si="9"/>
        <v>2752.9907482460799</v>
      </c>
      <c r="Q30" s="99">
        <f>Q8/$Q$46*100000</f>
        <v>2462.9002215237147</v>
      </c>
      <c r="R30" s="52">
        <f t="shared" si="8"/>
        <v>9.7280702841585354E-2</v>
      </c>
    </row>
    <row r="31" spans="1:18" ht="20.100000000000001" customHeight="1" x14ac:dyDescent="0.2">
      <c r="A31" s="82" t="s">
        <v>32</v>
      </c>
      <c r="B31" s="83"/>
      <c r="C31" s="49">
        <f t="shared" si="10"/>
        <v>1466.6107838197181</v>
      </c>
      <c r="D31" s="50">
        <f t="shared" si="11"/>
        <v>1226.4386679363279</v>
      </c>
      <c r="E31" s="50">
        <f t="shared" si="9"/>
        <v>1784.1884114261502</v>
      </c>
      <c r="F31" s="50">
        <f t="shared" si="9"/>
        <v>1434.4349159483434</v>
      </c>
      <c r="G31" s="50">
        <f t="shared" si="9"/>
        <v>1299.449230980186</v>
      </c>
      <c r="H31" s="50">
        <f t="shared" si="9"/>
        <v>1424.4615187408372</v>
      </c>
      <c r="I31" s="50">
        <f t="shared" si="9"/>
        <v>1620.5673189603967</v>
      </c>
      <c r="J31" s="50">
        <f t="shared" si="9"/>
        <v>1302.9670487718604</v>
      </c>
      <c r="K31" s="50">
        <f t="shared" si="9"/>
        <v>1375.4801652649787</v>
      </c>
      <c r="L31" s="50">
        <f t="shared" si="9"/>
        <v>974.82683945347594</v>
      </c>
      <c r="M31" s="50">
        <f t="shared" si="9"/>
        <v>957.58365877717711</v>
      </c>
      <c r="N31" s="50">
        <f t="shared" si="9"/>
        <v>1145.0773440414171</v>
      </c>
      <c r="O31" s="50">
        <f t="shared" si="9"/>
        <v>1340.4097018997072</v>
      </c>
      <c r="P31" s="51">
        <f t="shared" si="9"/>
        <v>1628.6650641473573</v>
      </c>
      <c r="Q31" s="99">
        <f t="shared" ref="Q31:Q38" si="12">Q9/$Q$46*100000</f>
        <v>1282.4546695082406</v>
      </c>
      <c r="R31" s="52">
        <f t="shared" si="8"/>
        <v>5.0654951638703018E-2</v>
      </c>
    </row>
    <row r="32" spans="1:18" ht="20.100000000000001" customHeight="1" x14ac:dyDescent="0.2">
      <c r="A32" s="82" t="s">
        <v>5</v>
      </c>
      <c r="B32" s="83"/>
      <c r="C32" s="49">
        <f t="shared" si="10"/>
        <v>1758.4259874075226</v>
      </c>
      <c r="D32" s="50">
        <f t="shared" si="11"/>
        <v>1660.1832904485011</v>
      </c>
      <c r="E32" s="50">
        <f t="shared" si="9"/>
        <v>1389.075244518202</v>
      </c>
      <c r="F32" s="50">
        <f t="shared" si="9"/>
        <v>1695.5931166291609</v>
      </c>
      <c r="G32" s="50">
        <f t="shared" si="9"/>
        <v>1770.9166533354664</v>
      </c>
      <c r="H32" s="50">
        <f t="shared" si="9"/>
        <v>2005.7063351185793</v>
      </c>
      <c r="I32" s="50">
        <f t="shared" si="9"/>
        <v>1924.7748543174996</v>
      </c>
      <c r="J32" s="50">
        <f t="shared" si="9"/>
        <v>1707.6176149328107</v>
      </c>
      <c r="K32" s="50">
        <f t="shared" si="9"/>
        <v>1781.3850532307367</v>
      </c>
      <c r="L32" s="50">
        <f t="shared" si="9"/>
        <v>1242.0358693623834</v>
      </c>
      <c r="M32" s="50">
        <f t="shared" si="9"/>
        <v>1234.4753191464815</v>
      </c>
      <c r="N32" s="50">
        <f t="shared" si="9"/>
        <v>1554.0156565669208</v>
      </c>
      <c r="O32" s="50">
        <f t="shared" si="9"/>
        <v>1868.9549129507463</v>
      </c>
      <c r="P32" s="51">
        <f t="shared" si="9"/>
        <v>2185.2377225591858</v>
      </c>
      <c r="Q32" s="99">
        <f t="shared" si="12"/>
        <v>1652.3042811785097</v>
      </c>
      <c r="R32" s="52">
        <f t="shared" si="8"/>
        <v>6.5263432264325766E-2</v>
      </c>
    </row>
    <row r="33" spans="1:18" ht="20.100000000000001" customHeight="1" x14ac:dyDescent="0.2">
      <c r="A33" s="82" t="s">
        <v>6</v>
      </c>
      <c r="B33" s="83"/>
      <c r="C33" s="49">
        <f t="shared" si="10"/>
        <v>782.67380585733849</v>
      </c>
      <c r="D33" s="50">
        <f t="shared" si="11"/>
        <v>748.71176665248424</v>
      </c>
      <c r="E33" s="50">
        <f t="shared" si="9"/>
        <v>576.60393347692525</v>
      </c>
      <c r="F33" s="50">
        <f t="shared" si="9"/>
        <v>742.74350652342594</v>
      </c>
      <c r="G33" s="50">
        <f t="shared" si="9"/>
        <v>775.19025527344195</v>
      </c>
      <c r="H33" s="50">
        <f t="shared" si="9"/>
        <v>953.31959806076293</v>
      </c>
      <c r="I33" s="50">
        <f t="shared" si="9"/>
        <v>897.85369142600291</v>
      </c>
      <c r="J33" s="50">
        <f t="shared" si="9"/>
        <v>748.27314107572522</v>
      </c>
      <c r="K33" s="50">
        <f t="shared" si="9"/>
        <v>763.42605152521048</v>
      </c>
      <c r="L33" s="50">
        <f t="shared" si="9"/>
        <v>514.42442641794071</v>
      </c>
      <c r="M33" s="50">
        <f t="shared" si="9"/>
        <v>506.19256661263432</v>
      </c>
      <c r="N33" s="50">
        <f t="shared" si="9"/>
        <v>682.69040603431233</v>
      </c>
      <c r="O33" s="50">
        <f t="shared" si="9"/>
        <v>833.29199940479145</v>
      </c>
      <c r="P33" s="51">
        <f t="shared" si="9"/>
        <v>1014.6183302121475</v>
      </c>
      <c r="Q33" s="99">
        <f t="shared" si="12"/>
        <v>732.58673080841754</v>
      </c>
      <c r="R33" s="52">
        <f t="shared" si="8"/>
        <v>2.8936028931522001E-2</v>
      </c>
    </row>
    <row r="34" spans="1:18" ht="20.100000000000001" customHeight="1" x14ac:dyDescent="0.2">
      <c r="A34" s="82" t="s">
        <v>7</v>
      </c>
      <c r="B34" s="83"/>
      <c r="C34" s="49">
        <f t="shared" si="10"/>
        <v>956.7582925592618</v>
      </c>
      <c r="D34" s="50">
        <f t="shared" si="11"/>
        <v>912.82222717480136</v>
      </c>
      <c r="E34" s="50">
        <f t="shared" si="9"/>
        <v>760.56636418205574</v>
      </c>
      <c r="F34" s="50">
        <f t="shared" si="9"/>
        <v>907.51092459586835</v>
      </c>
      <c r="G34" s="50">
        <f t="shared" si="9"/>
        <v>969.44488881778921</v>
      </c>
      <c r="H34" s="50">
        <f t="shared" si="9"/>
        <v>1245.9369314993603</v>
      </c>
      <c r="I34" s="50">
        <f t="shared" si="9"/>
        <v>1094.1839372000065</v>
      </c>
      <c r="J34" s="50">
        <f t="shared" si="9"/>
        <v>937.38217127486303</v>
      </c>
      <c r="K34" s="50">
        <f t="shared" si="9"/>
        <v>899.24607789434037</v>
      </c>
      <c r="L34" s="50">
        <f t="shared" si="9"/>
        <v>608.19848738362532</v>
      </c>
      <c r="M34" s="50">
        <f t="shared" si="9"/>
        <v>601.22986045814037</v>
      </c>
      <c r="N34" s="50">
        <f t="shared" si="9"/>
        <v>836.52731637831118</v>
      </c>
      <c r="O34" s="50">
        <f t="shared" si="9"/>
        <v>994.9903278607211</v>
      </c>
      <c r="P34" s="51">
        <f t="shared" si="9"/>
        <v>1235.255890656008</v>
      </c>
      <c r="Q34" s="99">
        <f t="shared" si="12"/>
        <v>899.63521851469284</v>
      </c>
      <c r="R34" s="52">
        <f t="shared" si="8"/>
        <v>3.5534182665349141E-2</v>
      </c>
    </row>
    <row r="35" spans="1:18" ht="20.100000000000001" customHeight="1" x14ac:dyDescent="0.2">
      <c r="A35" s="82" t="s">
        <v>8</v>
      </c>
      <c r="B35" s="83"/>
      <c r="C35" s="49">
        <f t="shared" si="10"/>
        <v>352.56425350091911</v>
      </c>
      <c r="D35" s="50">
        <f t="shared" si="11"/>
        <v>326.70137974350143</v>
      </c>
      <c r="E35" s="50">
        <f t="shared" si="9"/>
        <v>245.75403410896507</v>
      </c>
      <c r="F35" s="50">
        <f t="shared" si="9"/>
        <v>330.82496134231997</v>
      </c>
      <c r="G35" s="50">
        <f t="shared" si="9"/>
        <v>384.85270928080081</v>
      </c>
      <c r="H35" s="50">
        <f t="shared" si="9"/>
        <v>433.28078615335113</v>
      </c>
      <c r="I35" s="50">
        <f t="shared" si="9"/>
        <v>366.65435923779557</v>
      </c>
      <c r="J35" s="50">
        <f t="shared" si="9"/>
        <v>342.45643495465657</v>
      </c>
      <c r="K35" s="50">
        <f t="shared" si="9"/>
        <v>330.9101151359842</v>
      </c>
      <c r="L35" s="50">
        <f t="shared" si="9"/>
        <v>206.99291049281564</v>
      </c>
      <c r="M35" s="50">
        <f t="shared" si="9"/>
        <v>219.49432660525056</v>
      </c>
      <c r="N35" s="50">
        <f t="shared" si="9"/>
        <v>320.69175288960543</v>
      </c>
      <c r="O35" s="50">
        <f t="shared" si="9"/>
        <v>353.15708546203064</v>
      </c>
      <c r="P35" s="51">
        <f t="shared" si="9"/>
        <v>391.13816138860159</v>
      </c>
      <c r="Q35" s="99">
        <f t="shared" si="12"/>
        <v>319.69132543104985</v>
      </c>
      <c r="R35" s="52">
        <f t="shared" si="8"/>
        <v>1.2627306846823907E-2</v>
      </c>
    </row>
    <row r="36" spans="1:18" ht="20.100000000000001" customHeight="1" x14ac:dyDescent="0.2">
      <c r="A36" s="82" t="s">
        <v>9</v>
      </c>
      <c r="B36" s="83"/>
      <c r="C36" s="49">
        <f t="shared" si="10"/>
        <v>188.84006988495355</v>
      </c>
      <c r="D36" s="50">
        <f t="shared" si="11"/>
        <v>196.02082784610087</v>
      </c>
      <c r="E36" s="50">
        <f t="shared" si="9"/>
        <v>135.23533773524946</v>
      </c>
      <c r="F36" s="50">
        <f t="shared" si="9"/>
        <v>184.67220683287164</v>
      </c>
      <c r="G36" s="50">
        <f t="shared" si="9"/>
        <v>230.82021162328311</v>
      </c>
      <c r="H36" s="50">
        <f t="shared" si="9"/>
        <v>251.4454719016901</v>
      </c>
      <c r="I36" s="50">
        <f t="shared" si="9"/>
        <v>196.81184081678521</v>
      </c>
      <c r="J36" s="50">
        <f t="shared" si="9"/>
        <v>212.23747274147846</v>
      </c>
      <c r="K36" s="50">
        <f t="shared" si="9"/>
        <v>192.8437015622759</v>
      </c>
      <c r="L36" s="50">
        <f t="shared" si="9"/>
        <v>115.88466731378085</v>
      </c>
      <c r="M36" s="50">
        <f t="shared" si="9"/>
        <v>135.3452204461417</v>
      </c>
      <c r="N36" s="50">
        <f t="shared" si="9"/>
        <v>207.78622552566159</v>
      </c>
      <c r="O36" s="50">
        <f t="shared" si="9"/>
        <v>192.25236843410545</v>
      </c>
      <c r="P36" s="51">
        <f t="shared" si="9"/>
        <v>217.84246862509431</v>
      </c>
      <c r="Q36" s="99">
        <f t="shared" si="12"/>
        <v>185.86616514085637</v>
      </c>
      <c r="R36" s="52">
        <f t="shared" si="8"/>
        <v>7.3414225315983142E-3</v>
      </c>
    </row>
    <row r="37" spans="1:18" ht="20.100000000000001" customHeight="1" x14ac:dyDescent="0.2">
      <c r="A37" s="87" t="s">
        <v>15</v>
      </c>
      <c r="B37" s="88"/>
      <c r="C37" s="49">
        <f>C15/$C$46*100000</f>
        <v>229.81035936124024</v>
      </c>
      <c r="D37" s="50">
        <f t="shared" si="11"/>
        <v>228.43770893692891</v>
      </c>
      <c r="E37" s="50">
        <f t="shared" si="9"/>
        <v>200.91098478161084</v>
      </c>
      <c r="F37" s="50">
        <f t="shared" si="9"/>
        <v>209.00028198450744</v>
      </c>
      <c r="G37" s="50">
        <f t="shared" si="9"/>
        <v>211.62328313184179</v>
      </c>
      <c r="H37" s="50">
        <f t="shared" si="9"/>
        <v>221.4791479377142</v>
      </c>
      <c r="I37" s="50">
        <f t="shared" si="9"/>
        <v>206.12267831056459</v>
      </c>
      <c r="J37" s="50">
        <f t="shared" si="9"/>
        <v>196.49458327988526</v>
      </c>
      <c r="K37" s="50">
        <f t="shared" si="9"/>
        <v>241.4002249843185</v>
      </c>
      <c r="L37" s="50">
        <f t="shared" si="9"/>
        <v>165.5943283942525</v>
      </c>
      <c r="M37" s="50">
        <f t="shared" si="9"/>
        <v>174.13889577913275</v>
      </c>
      <c r="N37" s="50">
        <f t="shared" si="9"/>
        <v>206.03381157544516</v>
      </c>
      <c r="O37" s="50">
        <f t="shared" si="9"/>
        <v>194.63320271811915</v>
      </c>
      <c r="P37" s="51">
        <f t="shared" si="9"/>
        <v>199.84906504178662</v>
      </c>
      <c r="Q37" s="99">
        <f t="shared" si="12"/>
        <v>203.466731553898</v>
      </c>
      <c r="R37" s="52">
        <f t="shared" si="8"/>
        <v>8.0366173495237496E-3</v>
      </c>
    </row>
    <row r="38" spans="1:18" ht="30" customHeight="1" thickBot="1" x14ac:dyDescent="0.25">
      <c r="A38" s="89" t="s">
        <v>34</v>
      </c>
      <c r="B38" s="90"/>
      <c r="C38" s="7">
        <f>SUM(C28:C37)</f>
        <v>25485.089797142122</v>
      </c>
      <c r="D38" s="8">
        <f t="shared" ref="D38:P38" si="13">SUM(D28:D37)</f>
        <v>24791.99167966719</v>
      </c>
      <c r="E38" s="8">
        <f t="shared" si="13"/>
        <v>21890.116874404153</v>
      </c>
      <c r="F38" s="8">
        <f t="shared" si="13"/>
        <v>28321.565548496725</v>
      </c>
      <c r="G38" s="8">
        <f t="shared" si="13"/>
        <v>28898.919030098041</v>
      </c>
      <c r="H38" s="8">
        <f t="shared" si="13"/>
        <v>25196.669917970372</v>
      </c>
      <c r="I38" s="8">
        <f t="shared" si="13"/>
        <v>26623.055560014771</v>
      </c>
      <c r="J38" s="8">
        <f t="shared" si="13"/>
        <v>27121.50012244469</v>
      </c>
      <c r="K38" s="8">
        <f t="shared" si="13"/>
        <v>28307.58915997214</v>
      </c>
      <c r="L38" s="8">
        <f t="shared" si="13"/>
        <v>27207.493143359843</v>
      </c>
      <c r="M38" s="8">
        <f t="shared" si="13"/>
        <v>19568.020166942595</v>
      </c>
      <c r="N38" s="8">
        <f t="shared" si="13"/>
        <v>24955.876720182048</v>
      </c>
      <c r="O38" s="8">
        <f t="shared" si="13"/>
        <v>25565.001736024999</v>
      </c>
      <c r="P38" s="9">
        <f t="shared" si="13"/>
        <v>26516.861391396706</v>
      </c>
      <c r="Q38" s="10">
        <f t="shared" si="12"/>
        <v>25317.459162834904</v>
      </c>
      <c r="R38" s="13"/>
    </row>
    <row r="39" spans="1:18" ht="20.100000000000001" customHeight="1" x14ac:dyDescent="0.2">
      <c r="A39" s="84" t="s">
        <v>2</v>
      </c>
      <c r="B39" s="27" t="s">
        <v>10</v>
      </c>
      <c r="C39" s="53">
        <f>SUM(C28:C31)</f>
        <v>21216.017028570888</v>
      </c>
      <c r="D39" s="53">
        <f t="shared" ref="D39:P39" si="14">SUM(D28:D31)</f>
        <v>20719.114478864871</v>
      </c>
      <c r="E39" s="53">
        <f t="shared" si="14"/>
        <v>18581.970975601143</v>
      </c>
      <c r="F39" s="53">
        <f t="shared" si="14"/>
        <v>24251.220550588572</v>
      </c>
      <c r="G39" s="53">
        <f t="shared" si="14"/>
        <v>24556.071028635419</v>
      </c>
      <c r="H39" s="53">
        <f t="shared" si="14"/>
        <v>20085.501647298915</v>
      </c>
      <c r="I39" s="53">
        <f t="shared" si="14"/>
        <v>21936.654198706114</v>
      </c>
      <c r="J39" s="53">
        <f t="shared" si="14"/>
        <v>22977.038704185274</v>
      </c>
      <c r="K39" s="53">
        <f t="shared" si="14"/>
        <v>24098.377935639277</v>
      </c>
      <c r="L39" s="53">
        <f t="shared" si="14"/>
        <v>24354.362453995043</v>
      </c>
      <c r="M39" s="53">
        <f t="shared" si="14"/>
        <v>16697.143977894815</v>
      </c>
      <c r="N39" s="53">
        <f t="shared" si="14"/>
        <v>21148.131551211794</v>
      </c>
      <c r="O39" s="53">
        <f t="shared" si="14"/>
        <v>21127.721839194484</v>
      </c>
      <c r="P39" s="53">
        <f t="shared" si="14"/>
        <v>21272.919752913884</v>
      </c>
      <c r="Q39" s="95">
        <f>SUM(Q28:Q31)</f>
        <v>21323.908710207481</v>
      </c>
      <c r="R39" s="54">
        <f>SUM(R28:R31)</f>
        <v>0.84226100941085724</v>
      </c>
    </row>
    <row r="40" spans="1:18" ht="20.100000000000001" customHeight="1" x14ac:dyDescent="0.2">
      <c r="A40" s="85"/>
      <c r="B40" s="28" t="s">
        <v>11</v>
      </c>
      <c r="C40" s="19">
        <f>SUM(C32:C37)</f>
        <v>4269.0727685712363</v>
      </c>
      <c r="D40" s="19">
        <f t="shared" ref="D40:P40" si="15">SUM(D32:D37)</f>
        <v>4072.8772008023184</v>
      </c>
      <c r="E40" s="19">
        <f t="shared" si="15"/>
        <v>3308.1458988030081</v>
      </c>
      <c r="F40" s="19">
        <f t="shared" si="15"/>
        <v>4070.3449979081547</v>
      </c>
      <c r="G40" s="19">
        <f t="shared" si="15"/>
        <v>4342.8480014626239</v>
      </c>
      <c r="H40" s="19">
        <f t="shared" si="15"/>
        <v>5111.1682706714582</v>
      </c>
      <c r="I40" s="19">
        <f t="shared" si="15"/>
        <v>4686.4013613086554</v>
      </c>
      <c r="J40" s="19">
        <f t="shared" si="15"/>
        <v>4144.4614182594196</v>
      </c>
      <c r="K40" s="19">
        <f t="shared" si="15"/>
        <v>4209.2112243328665</v>
      </c>
      <c r="L40" s="19">
        <f t="shared" si="15"/>
        <v>2853.1306893647984</v>
      </c>
      <c r="M40" s="19">
        <f t="shared" si="15"/>
        <v>2870.8761890477813</v>
      </c>
      <c r="N40" s="19">
        <f t="shared" si="15"/>
        <v>3807.7451689702566</v>
      </c>
      <c r="O40" s="19">
        <f t="shared" si="15"/>
        <v>4437.2798968305142</v>
      </c>
      <c r="P40" s="19">
        <f t="shared" si="15"/>
        <v>5243.9416384828237</v>
      </c>
      <c r="Q40" s="96">
        <f>SUM(Q32:Q37)</f>
        <v>3993.5504526274244</v>
      </c>
      <c r="R40" s="52">
        <f>SUM(R32:R37)</f>
        <v>0.15773899058914284</v>
      </c>
    </row>
    <row r="41" spans="1:18" ht="20.100000000000001" customHeight="1" x14ac:dyDescent="0.2">
      <c r="A41" s="85"/>
      <c r="B41" s="55" t="s">
        <v>12</v>
      </c>
      <c r="C41" s="21">
        <f>SUM(C33:C37)</f>
        <v>2510.6467811637135</v>
      </c>
      <c r="D41" s="21">
        <f t="shared" ref="D41:P41" si="16">SUM(D33:D37)</f>
        <v>2412.693910353817</v>
      </c>
      <c r="E41" s="21">
        <f t="shared" si="16"/>
        <v>1919.0706542848061</v>
      </c>
      <c r="F41" s="21">
        <f t="shared" si="16"/>
        <v>2374.7518812789936</v>
      </c>
      <c r="G41" s="21">
        <f t="shared" si="16"/>
        <v>2571.931348127157</v>
      </c>
      <c r="H41" s="21">
        <f t="shared" si="16"/>
        <v>3105.4619355528789</v>
      </c>
      <c r="I41" s="21">
        <f t="shared" si="16"/>
        <v>2761.6265069911547</v>
      </c>
      <c r="J41" s="21">
        <f t="shared" si="16"/>
        <v>2436.8438033266084</v>
      </c>
      <c r="K41" s="21">
        <f t="shared" si="16"/>
        <v>2427.8261711021291</v>
      </c>
      <c r="L41" s="21">
        <f t="shared" si="16"/>
        <v>1611.094820002415</v>
      </c>
      <c r="M41" s="21">
        <f t="shared" si="16"/>
        <v>1636.4008699012995</v>
      </c>
      <c r="N41" s="21">
        <f t="shared" si="16"/>
        <v>2253.7295124033358</v>
      </c>
      <c r="O41" s="21">
        <f t="shared" si="16"/>
        <v>2568.3249838797678</v>
      </c>
      <c r="P41" s="21">
        <f t="shared" si="16"/>
        <v>3058.7039159236379</v>
      </c>
      <c r="Q41" s="97">
        <f>SUM(Q33:Q37)</f>
        <v>2341.246171448915</v>
      </c>
      <c r="R41" s="56">
        <f>SUM(R33:R37)</f>
        <v>9.2475558324817117E-2</v>
      </c>
    </row>
    <row r="42" spans="1:18" ht="20.100000000000001" customHeight="1" x14ac:dyDescent="0.2">
      <c r="A42" s="85"/>
      <c r="B42" s="55" t="s">
        <v>13</v>
      </c>
      <c r="C42" s="21">
        <f>SUM(C34:C37)</f>
        <v>1727.9729753063746</v>
      </c>
      <c r="D42" s="21">
        <f t="shared" ref="D42:P42" si="17">SUM(D34:D37)</f>
        <v>1663.9821437013327</v>
      </c>
      <c r="E42" s="21">
        <f t="shared" si="17"/>
        <v>1342.4667208078811</v>
      </c>
      <c r="F42" s="21">
        <f t="shared" si="17"/>
        <v>1632.0083747555673</v>
      </c>
      <c r="G42" s="21">
        <f t="shared" si="17"/>
        <v>1796.7410928537149</v>
      </c>
      <c r="H42" s="21">
        <f t="shared" si="17"/>
        <v>2152.1423374921155</v>
      </c>
      <c r="I42" s="21">
        <f t="shared" si="17"/>
        <v>1863.7728155651519</v>
      </c>
      <c r="J42" s="21">
        <f t="shared" si="17"/>
        <v>1688.5706622508835</v>
      </c>
      <c r="K42" s="21">
        <f t="shared" si="17"/>
        <v>1664.400119576919</v>
      </c>
      <c r="L42" s="21">
        <f t="shared" si="17"/>
        <v>1096.6703935844744</v>
      </c>
      <c r="M42" s="21">
        <f t="shared" si="17"/>
        <v>1130.2083032886653</v>
      </c>
      <c r="N42" s="21">
        <f t="shared" si="17"/>
        <v>1571.0391063690236</v>
      </c>
      <c r="O42" s="21">
        <f t="shared" si="17"/>
        <v>1735.0329844749763</v>
      </c>
      <c r="P42" s="21">
        <f t="shared" si="17"/>
        <v>2044.0855857114905</v>
      </c>
      <c r="Q42" s="97">
        <f>SUM(Q34:Q37)</f>
        <v>1608.659440640497</v>
      </c>
      <c r="R42" s="56">
        <f>SUM(R34:R37)</f>
        <v>6.3539529393295116E-2</v>
      </c>
    </row>
    <row r="43" spans="1:18" ht="20.100000000000001" customHeight="1" thickBot="1" x14ac:dyDescent="0.25">
      <c r="A43" s="86"/>
      <c r="B43" s="57" t="s">
        <v>14</v>
      </c>
      <c r="C43" s="23">
        <f>SUM(C35:C37)</f>
        <v>771.21468274711287</v>
      </c>
      <c r="D43" s="23">
        <f t="shared" ref="D43:P43" si="18">SUM(D35:D37)</f>
        <v>751.15991652653111</v>
      </c>
      <c r="E43" s="23">
        <f t="shared" si="18"/>
        <v>581.90035662582534</v>
      </c>
      <c r="F43" s="23">
        <f t="shared" si="18"/>
        <v>724.49745015969904</v>
      </c>
      <c r="G43" s="23">
        <f t="shared" si="18"/>
        <v>827.29620403592571</v>
      </c>
      <c r="H43" s="23">
        <f t="shared" si="18"/>
        <v>906.20540599275535</v>
      </c>
      <c r="I43" s="23">
        <f t="shared" si="18"/>
        <v>769.58887836514532</v>
      </c>
      <c r="J43" s="23">
        <f t="shared" si="18"/>
        <v>751.18849097602038</v>
      </c>
      <c r="K43" s="23">
        <f t="shared" si="18"/>
        <v>765.15404168257862</v>
      </c>
      <c r="L43" s="23">
        <f t="shared" si="18"/>
        <v>488.47190620084899</v>
      </c>
      <c r="M43" s="23">
        <f t="shared" si="18"/>
        <v>528.97844283052507</v>
      </c>
      <c r="N43" s="23">
        <f t="shared" si="18"/>
        <v>734.51178999071215</v>
      </c>
      <c r="O43" s="23">
        <f t="shared" si="18"/>
        <v>740.04265661425518</v>
      </c>
      <c r="P43" s="23">
        <f t="shared" si="18"/>
        <v>808.82969505548249</v>
      </c>
      <c r="Q43" s="98">
        <f>SUM(Q35:Q37)</f>
        <v>709.02422212580427</v>
      </c>
      <c r="R43" s="58">
        <f>SUM(R35:R37)</f>
        <v>2.8005346727945971E-2</v>
      </c>
    </row>
    <row r="44" spans="1:18" ht="20.100000000000001" customHeight="1" x14ac:dyDescent="0.2">
      <c r="C44" s="44"/>
      <c r="D44" s="44"/>
    </row>
    <row r="45" spans="1:18" s="62" customFormat="1" ht="20.100000000000001" customHeight="1" x14ac:dyDescent="0.2">
      <c r="A45" s="60"/>
      <c r="B45" s="24" t="s">
        <v>16</v>
      </c>
      <c r="C45" s="25" t="s">
        <v>20</v>
      </c>
      <c r="D45" s="25" t="s">
        <v>22</v>
      </c>
      <c r="E45" s="25" t="s">
        <v>27</v>
      </c>
      <c r="F45" s="25" t="s">
        <v>29</v>
      </c>
      <c r="G45" s="25" t="s">
        <v>18</v>
      </c>
      <c r="H45" s="25" t="s">
        <v>35</v>
      </c>
      <c r="I45" s="25" t="s">
        <v>28</v>
      </c>
      <c r="J45" s="25" t="s">
        <v>25</v>
      </c>
      <c r="K45" s="25" t="s">
        <v>17</v>
      </c>
      <c r="L45" s="25" t="s">
        <v>19</v>
      </c>
      <c r="M45" s="25" t="s">
        <v>26</v>
      </c>
      <c r="N45" s="25" t="s">
        <v>24</v>
      </c>
      <c r="O45" s="25" t="s">
        <v>21</v>
      </c>
      <c r="P45" s="25" t="s">
        <v>23</v>
      </c>
      <c r="Q45" s="26" t="s">
        <v>0</v>
      </c>
      <c r="R45" s="61"/>
    </row>
    <row r="46" spans="1:18" s="62" customFormat="1" ht="25.5" x14ac:dyDescent="0.2">
      <c r="A46" s="60"/>
      <c r="B46" s="64" t="s">
        <v>42</v>
      </c>
      <c r="C46" s="1">
        <v>637047</v>
      </c>
      <c r="D46" s="1">
        <v>1184568</v>
      </c>
      <c r="E46" s="1">
        <v>283210</v>
      </c>
      <c r="F46" s="1">
        <v>542583</v>
      </c>
      <c r="G46" s="1">
        <v>437570</v>
      </c>
      <c r="H46" s="1">
        <v>1177989</v>
      </c>
      <c r="I46" s="1">
        <v>622930</v>
      </c>
      <c r="J46" s="1">
        <v>514518</v>
      </c>
      <c r="K46" s="1">
        <v>578707</v>
      </c>
      <c r="L46" s="1">
        <v>1275406</v>
      </c>
      <c r="M46" s="1">
        <v>1386824</v>
      </c>
      <c r="N46" s="1">
        <v>798898</v>
      </c>
      <c r="O46" s="1">
        <v>504025</v>
      </c>
      <c r="P46" s="1">
        <v>572432</v>
      </c>
      <c r="Q46" s="2">
        <v>10516707</v>
      </c>
    </row>
    <row r="47" spans="1:18" ht="14.25" x14ac:dyDescent="0.2"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8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50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2022-10-19T07:46:11Z</cp:lastPrinted>
  <dcterms:created xsi:type="dcterms:W3CDTF">1997-01-24T11:07:25Z</dcterms:created>
  <dcterms:modified xsi:type="dcterms:W3CDTF">2022-10-19T07:46:15Z</dcterms:modified>
</cp:coreProperties>
</file>